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Sheet1!$A$4:$G$33</definedName>
    <definedName name="_xlnm.Print_Area" localSheetId="0">Sheet1!$A$2:$F$33</definedName>
  </definedNames>
  <calcPr calcId="124519"/>
</workbook>
</file>

<file path=xl/calcChain.xml><?xml version="1.0" encoding="utf-8"?>
<calcChain xmlns="http://schemas.openxmlformats.org/spreadsheetml/2006/main">
  <c r="F23" i="1"/>
  <c r="J5"/>
  <c r="A7" s="1"/>
  <c r="G5"/>
  <c r="C5"/>
  <c r="B5"/>
  <c r="C6" l="1"/>
  <c r="B6"/>
  <c r="D5"/>
  <c r="F5" s="1"/>
  <c r="E6" l="1"/>
  <c r="F6" s="1"/>
  <c r="F8" s="1"/>
  <c r="F13" l="1"/>
  <c r="F24" s="1"/>
  <c r="F25" s="1"/>
  <c r="F26" l="1"/>
  <c r="F27" s="1"/>
  <c r="F29" s="1"/>
  <c r="F31" s="1"/>
</calcChain>
</file>

<file path=xl/sharedStrings.xml><?xml version="1.0" encoding="utf-8"?>
<sst xmlns="http://schemas.openxmlformats.org/spreadsheetml/2006/main" count="43" uniqueCount="42">
  <si>
    <t>BASIC AS ON 01.032019</t>
  </si>
  <si>
    <t>D.A</t>
  </si>
  <si>
    <t>HRA</t>
  </si>
  <si>
    <t>MAR TO JUNE</t>
  </si>
  <si>
    <t>JULY TO FEB</t>
  </si>
  <si>
    <t xml:space="preserve">EDUCATION LOAN </t>
  </si>
  <si>
    <t>HOUSE RENT  ALLOWANCE</t>
  </si>
  <si>
    <t>STANDARD DEDUCTION</t>
  </si>
  <si>
    <t xml:space="preserve">OTHER INCOME </t>
  </si>
  <si>
    <t>DEDUCTIONS:-</t>
  </si>
  <si>
    <t>GROSS TOTAL INCOME</t>
  </si>
  <si>
    <t>TOTAL DEDUCTIONS</t>
  </si>
  <si>
    <t>80 CCD(1B)               MAX 50000</t>
  </si>
  <si>
    <t>HOUSE LOAN INTEREST   (MAX 200000)</t>
  </si>
  <si>
    <t xml:space="preserve">NET TAXABLE INCOME </t>
  </si>
  <si>
    <t>MEDICLAIM ( MAX 25000 )</t>
  </si>
  <si>
    <t>TAX</t>
  </si>
  <si>
    <t>CESS@4%</t>
  </si>
  <si>
    <t xml:space="preserve">NET TAX PAYABLE </t>
  </si>
  <si>
    <t xml:space="preserve">TDS DEDUCTED TILL  NOW </t>
  </si>
  <si>
    <t xml:space="preserve">TAX PAYABLE  THROUGH TDS </t>
  </si>
  <si>
    <t xml:space="preserve">NO OF INSTALMENTS /MONTH REMAINING </t>
  </si>
  <si>
    <t xml:space="preserve">TDS FROM NOW </t>
  </si>
  <si>
    <t>-</t>
  </si>
  <si>
    <t xml:space="preserve">GROSS SALARY </t>
  </si>
  <si>
    <t>BASIC AS ON 01-07-2019</t>
  </si>
  <si>
    <t>SURRENDER</t>
  </si>
  <si>
    <r>
      <t>80TTA</t>
    </r>
    <r>
      <rPr>
        <b/>
        <sz val="10"/>
        <color theme="1"/>
        <rFont val="Calibri"/>
        <family val="2"/>
        <scheme val="minor"/>
      </rPr>
      <t xml:space="preserve"> (INTEREST ON SAVING BANK ACCOUNT ) MAX 40000</t>
    </r>
  </si>
  <si>
    <t xml:space="preserve">INTEREST ON SAVING BANK ACCOUNT </t>
  </si>
  <si>
    <t>*The  D. A for first four month has been taken @12 % and  for remaining 8 months @17%* (If made effective)</t>
  </si>
  <si>
    <t>NAME :-</t>
  </si>
  <si>
    <t>POST</t>
  </si>
  <si>
    <t>PANKAJ KUMAR BHALAWAT</t>
  </si>
  <si>
    <t>MAHARAN PRATAP GOVT P.G COLLEGE CHITTORGARH</t>
  </si>
  <si>
    <r>
      <t xml:space="preserve">** NOTE :-  The above TDS calculator has been prepared with atmost due care and precautions. Still the user is fully responsible for the out come .                                                                                                                 </t>
    </r>
    <r>
      <rPr>
        <sz val="10"/>
        <color theme="3" tint="0.39997558519241921"/>
        <rFont val="Calibri"/>
        <family val="2"/>
        <scheme val="minor"/>
      </rPr>
      <t xml:space="preserve">           </t>
    </r>
  </si>
  <si>
    <t xml:space="preserve">IF YOU FACE ANY PROBLEM  IN THIS SHEET PLEASE MAIL ME ON PANKAJJAIN5246@GMAIL.COM               </t>
  </si>
  <si>
    <t>PANKAJ KUMAR BHALAWAT, ASSISTAN PROFESSOR MPPG COLLEGE ,CHITTORGARH</t>
  </si>
  <si>
    <t>80 C ,CCC ,CCD1       ( MAX 150000)</t>
  </si>
  <si>
    <t xml:space="preserve">ANY OTHER DEDUCTION </t>
  </si>
  <si>
    <r>
      <t xml:space="preserve">COMPUTATION OF </t>
    </r>
    <r>
      <rPr>
        <b/>
        <i/>
        <u/>
        <sz val="13"/>
        <color rgb="FFFF0000"/>
        <rFont val="Calibri"/>
        <family val="2"/>
        <scheme val="minor"/>
      </rPr>
      <t>ESTIMATED</t>
    </r>
    <r>
      <rPr>
        <b/>
        <sz val="13"/>
        <color theme="1"/>
        <rFont val="Calibri"/>
        <family val="2"/>
        <scheme val="minor"/>
      </rPr>
      <t xml:space="preserve"> INCOME TAX PAYABLE FOR F.Y 2019-20</t>
    </r>
  </si>
  <si>
    <t>ASSISTANT PROFESSOR ,EAFM</t>
  </si>
  <si>
    <t xml:space="preserve">Gross total SALARY for the year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</si>
</sst>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u/>
      <sz val="13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10" fillId="0" borderId="1" xfId="0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Protection="1">
      <protection locked="0" hidden="1"/>
    </xf>
    <xf numFmtId="0" fontId="0" fillId="0" borderId="1" xfId="0" applyBorder="1" applyProtection="1"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4" fillId="0" borderId="1" xfId="0" applyFont="1" applyBorder="1" applyProtection="1">
      <protection hidden="1"/>
    </xf>
    <xf numFmtId="0" fontId="2" fillId="0" borderId="1" xfId="0" applyFont="1" applyBorder="1" applyProtection="1">
      <protection hidden="1"/>
    </xf>
    <xf numFmtId="0" fontId="2" fillId="0" borderId="1" xfId="0" applyFont="1" applyBorder="1" applyProtection="1">
      <protection locked="0" hidden="1"/>
    </xf>
    <xf numFmtId="0" fontId="13" fillId="0" borderId="1" xfId="0" applyFont="1" applyBorder="1" applyAlignment="1" applyProtection="1">
      <alignment vertical="top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0" fillId="0" borderId="1" xfId="0" applyFont="1" applyBorder="1" applyAlignment="1" applyProtection="1">
      <alignment wrapText="1"/>
      <protection locked="0" hidden="1"/>
    </xf>
    <xf numFmtId="0" fontId="5" fillId="0" borderId="1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" fillId="0" borderId="1" xfId="0" applyFont="1" applyBorder="1" applyAlignment="1" applyProtection="1"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0" fillId="0" borderId="1" xfId="0" quotePrefix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14" fillId="0" borderId="4" xfId="0" applyFont="1" applyBorder="1" applyAlignment="1" applyProtection="1">
      <alignment vertical="center" wrapText="1"/>
      <protection locked="0" hidden="1"/>
    </xf>
    <xf numFmtId="0" fontId="17" fillId="0" borderId="1" xfId="0" applyFont="1" applyBorder="1" applyProtection="1">
      <protection hidden="1"/>
    </xf>
    <xf numFmtId="0" fontId="16" fillId="0" borderId="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18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left" wrapText="1"/>
      <protection hidden="1"/>
    </xf>
    <xf numFmtId="0" fontId="7" fillId="0" borderId="1" xfId="0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quotePrefix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13" fillId="0" borderId="1" xfId="0" applyFont="1" applyBorder="1" applyAlignment="1" applyProtection="1">
      <alignment horizontal="left"/>
      <protection locked="0" hidden="1"/>
    </xf>
    <xf numFmtId="0" fontId="7" fillId="0" borderId="1" xfId="0" applyFont="1" applyBorder="1" applyAlignment="1" applyProtection="1">
      <alignment horizontal="left"/>
      <protection locked="0" hidden="1"/>
    </xf>
    <xf numFmtId="0" fontId="13" fillId="0" borderId="1" xfId="0" applyFont="1" applyBorder="1" applyAlignment="1" applyProtection="1">
      <alignment horizontal="left" vertical="top"/>
      <protection hidden="1"/>
    </xf>
    <xf numFmtId="0" fontId="10" fillId="0" borderId="3" xfId="0" applyFont="1" applyBorder="1" applyAlignment="1" applyProtection="1">
      <alignment vertical="center" wrapText="1"/>
      <protection locked="0" hidden="1"/>
    </xf>
    <xf numFmtId="0" fontId="10" fillId="0" borderId="4" xfId="0" applyFont="1" applyBorder="1" applyAlignment="1" applyProtection="1">
      <alignment vertical="center" wrapText="1"/>
      <protection locked="0" hidden="1"/>
    </xf>
    <xf numFmtId="0" fontId="0" fillId="0" borderId="1" xfId="0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left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6" fillId="0" borderId="1" xfId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center" wrapText="1"/>
      <protection hidden="1"/>
    </xf>
    <xf numFmtId="0" fontId="15" fillId="0" borderId="6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ESS@4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workbookViewId="0">
      <selection activeCell="L13" sqref="L13"/>
    </sheetView>
  </sheetViews>
  <sheetFormatPr defaultRowHeight="15"/>
  <cols>
    <col min="1" max="1" width="13.28515625" customWidth="1"/>
    <col min="2" max="2" width="13.42578125" customWidth="1"/>
    <col min="3" max="3" width="12.28515625" customWidth="1"/>
    <col min="4" max="4" width="11.42578125" customWidth="1"/>
    <col min="5" max="5" width="12.140625" customWidth="1"/>
    <col min="6" max="6" width="15" customWidth="1"/>
    <col min="7" max="7" width="10.140625" hidden="1" customWidth="1"/>
    <col min="10" max="10" width="9.140625" hidden="1" customWidth="1"/>
  </cols>
  <sheetData>
    <row r="1" spans="1:14" ht="21">
      <c r="A1" s="26" t="s">
        <v>33</v>
      </c>
      <c r="B1" s="26"/>
      <c r="C1" s="26"/>
      <c r="D1" s="26"/>
      <c r="E1" s="26"/>
      <c r="F1" s="26"/>
    </row>
    <row r="2" spans="1:14" ht="24" customHeight="1">
      <c r="A2" s="28" t="s">
        <v>39</v>
      </c>
      <c r="B2" s="28"/>
      <c r="C2" s="28"/>
      <c r="D2" s="28"/>
      <c r="E2" s="28"/>
      <c r="F2" s="28"/>
    </row>
    <row r="3" spans="1:14" ht="21.75" customHeight="1">
      <c r="A3" s="22" t="s">
        <v>30</v>
      </c>
      <c r="B3" s="38" t="s">
        <v>32</v>
      </c>
      <c r="C3" s="38"/>
      <c r="D3" s="39"/>
      <c r="E3" s="23" t="s">
        <v>31</v>
      </c>
      <c r="F3" s="24" t="s">
        <v>40</v>
      </c>
    </row>
    <row r="4" spans="1:14" ht="35.25" customHeight="1">
      <c r="A4" s="4" t="s">
        <v>0</v>
      </c>
      <c r="B4" s="5" t="s">
        <v>1</v>
      </c>
      <c r="C4" s="5" t="s">
        <v>2</v>
      </c>
      <c r="D4" s="6" t="s">
        <v>3</v>
      </c>
      <c r="E4" s="6" t="s">
        <v>4</v>
      </c>
      <c r="F4" s="5" t="s">
        <v>24</v>
      </c>
    </row>
    <row r="5" spans="1:14">
      <c r="A5" s="7">
        <v>63000</v>
      </c>
      <c r="B5" s="19">
        <f>A5*0.12</f>
        <v>7560</v>
      </c>
      <c r="C5" s="19">
        <f>A5*0.08</f>
        <v>5040</v>
      </c>
      <c r="D5" s="8">
        <f>(A5+B5+C5)*4</f>
        <v>302400</v>
      </c>
      <c r="E5" s="21" t="s">
        <v>23</v>
      </c>
      <c r="F5" s="20">
        <f>SUM(D5:E5)</f>
        <v>302400</v>
      </c>
      <c r="G5" s="1">
        <f>ROUND(A5*1.03,-2)</f>
        <v>64900</v>
      </c>
      <c r="J5">
        <f>A5*1.03</f>
        <v>64890</v>
      </c>
    </row>
    <row r="6" spans="1:14" ht="23.25">
      <c r="A6" s="9" t="s">
        <v>25</v>
      </c>
      <c r="B6" s="32">
        <f>A7*0.17</f>
        <v>11033</v>
      </c>
      <c r="C6" s="32">
        <f>A7*0.08</f>
        <v>5192</v>
      </c>
      <c r="D6" s="33" t="s">
        <v>23</v>
      </c>
      <c r="E6" s="32">
        <f>(A7+B6+C6)*8</f>
        <v>649000</v>
      </c>
      <c r="F6" s="34">
        <f>SUM(E6)</f>
        <v>649000</v>
      </c>
      <c r="G6" s="1"/>
    </row>
    <row r="7" spans="1:14">
      <c r="A7" s="10">
        <f>ROUND(J5,-2)</f>
        <v>64900</v>
      </c>
      <c r="B7" s="32"/>
      <c r="C7" s="32"/>
      <c r="D7" s="33"/>
      <c r="E7" s="32"/>
      <c r="F7" s="34"/>
      <c r="G7" s="1"/>
    </row>
    <row r="8" spans="1:14">
      <c r="A8" s="31" t="s">
        <v>41</v>
      </c>
      <c r="B8" s="31"/>
      <c r="C8" s="31"/>
      <c r="D8" s="31"/>
      <c r="E8" s="31"/>
      <c r="F8" s="11">
        <f>SUM(F5:F6)</f>
        <v>951400</v>
      </c>
      <c r="G8" s="1"/>
    </row>
    <row r="9" spans="1:14">
      <c r="A9" s="35" t="s">
        <v>28</v>
      </c>
      <c r="B9" s="36"/>
      <c r="C9" s="36"/>
      <c r="D9" s="36"/>
      <c r="E9" s="36"/>
      <c r="F9" s="12">
        <v>0</v>
      </c>
      <c r="G9" s="1"/>
    </row>
    <row r="10" spans="1:14">
      <c r="A10" s="37" t="s">
        <v>26</v>
      </c>
      <c r="B10" s="37"/>
      <c r="C10" s="37"/>
      <c r="D10" s="37"/>
      <c r="E10" s="13"/>
      <c r="F10" s="12">
        <v>0</v>
      </c>
      <c r="G10" s="1"/>
    </row>
    <row r="11" spans="1:14" ht="15" customHeight="1">
      <c r="A11" s="30" t="s">
        <v>7</v>
      </c>
      <c r="B11" s="30"/>
      <c r="C11" s="30"/>
      <c r="D11" s="30"/>
      <c r="E11" s="14"/>
      <c r="F11" s="11">
        <v>-50000</v>
      </c>
    </row>
    <row r="12" spans="1:14">
      <c r="A12" s="42" t="s">
        <v>8</v>
      </c>
      <c r="B12" s="42"/>
      <c r="C12" s="42"/>
      <c r="D12" s="42"/>
      <c r="E12" s="42"/>
      <c r="F12" s="12">
        <v>50000</v>
      </c>
      <c r="G12" s="1"/>
    </row>
    <row r="13" spans="1:14">
      <c r="A13" s="41" t="s">
        <v>10</v>
      </c>
      <c r="B13" s="41"/>
      <c r="C13" s="41"/>
      <c r="D13" s="41"/>
      <c r="E13" s="41"/>
      <c r="F13" s="11">
        <f>SUM(F8:F12)</f>
        <v>951400</v>
      </c>
      <c r="G13" s="1"/>
    </row>
    <row r="14" spans="1:14">
      <c r="A14" s="29" t="s">
        <v>9</v>
      </c>
      <c r="B14" s="29"/>
      <c r="C14" s="29"/>
      <c r="D14" s="29"/>
      <c r="E14" s="29"/>
      <c r="F14" s="11"/>
    </row>
    <row r="15" spans="1:14">
      <c r="A15" s="30" t="s">
        <v>37</v>
      </c>
      <c r="B15" s="30"/>
      <c r="C15" s="30"/>
      <c r="D15" s="30"/>
      <c r="E15" s="15">
        <v>150000</v>
      </c>
      <c r="F15" s="11"/>
      <c r="N15" s="3"/>
    </row>
    <row r="16" spans="1:14">
      <c r="A16" s="30" t="s">
        <v>12</v>
      </c>
      <c r="B16" s="30"/>
      <c r="C16" s="30"/>
      <c r="D16" s="30"/>
      <c r="E16" s="15">
        <v>0</v>
      </c>
      <c r="F16" s="11"/>
    </row>
    <row r="17" spans="1:6" ht="15" customHeight="1">
      <c r="A17" s="30" t="s">
        <v>6</v>
      </c>
      <c r="B17" s="30"/>
      <c r="C17" s="30"/>
      <c r="D17" s="30"/>
      <c r="E17" s="15">
        <v>0</v>
      </c>
      <c r="F17" s="11"/>
    </row>
    <row r="18" spans="1:6" ht="15" customHeight="1">
      <c r="A18" s="30" t="s">
        <v>13</v>
      </c>
      <c r="B18" s="30"/>
      <c r="C18" s="30"/>
      <c r="D18" s="30"/>
      <c r="E18" s="15">
        <v>0</v>
      </c>
      <c r="F18" s="11"/>
    </row>
    <row r="19" spans="1:6">
      <c r="A19" s="30" t="s">
        <v>15</v>
      </c>
      <c r="B19" s="30"/>
      <c r="C19" s="30"/>
      <c r="D19" s="30"/>
      <c r="E19" s="15">
        <v>0</v>
      </c>
      <c r="F19" s="11"/>
    </row>
    <row r="20" spans="1:6" ht="15" customHeight="1">
      <c r="A20" s="30" t="s">
        <v>5</v>
      </c>
      <c r="B20" s="30"/>
      <c r="C20" s="30"/>
      <c r="D20" s="30"/>
      <c r="E20" s="15">
        <v>0</v>
      </c>
      <c r="F20" s="11"/>
    </row>
    <row r="21" spans="1:6" ht="15" customHeight="1">
      <c r="A21" s="30" t="s">
        <v>27</v>
      </c>
      <c r="B21" s="30"/>
      <c r="C21" s="30"/>
      <c r="D21" s="30"/>
      <c r="E21" s="15">
        <v>0</v>
      </c>
      <c r="F21" s="11"/>
    </row>
    <row r="22" spans="1:6">
      <c r="A22" s="30" t="s">
        <v>38</v>
      </c>
      <c r="B22" s="30"/>
      <c r="C22" s="30"/>
      <c r="D22" s="30"/>
      <c r="E22" s="15">
        <v>0</v>
      </c>
      <c r="F22" s="11"/>
    </row>
    <row r="23" spans="1:6">
      <c r="A23" s="40" t="s">
        <v>11</v>
      </c>
      <c r="B23" s="40"/>
      <c r="C23" s="40"/>
      <c r="D23" s="40"/>
      <c r="E23" s="40"/>
      <c r="F23" s="11">
        <f>E15+E16+E17+E18+E19+E20+E22+E21</f>
        <v>150000</v>
      </c>
    </row>
    <row r="24" spans="1:6">
      <c r="A24" s="43" t="s">
        <v>14</v>
      </c>
      <c r="B24" s="43"/>
      <c r="C24" s="43"/>
      <c r="D24" s="43"/>
      <c r="E24" s="43"/>
      <c r="F24" s="25">
        <f>F13-F23</f>
        <v>801400</v>
      </c>
    </row>
    <row r="25" spans="1:6">
      <c r="A25" s="43" t="s">
        <v>16</v>
      </c>
      <c r="B25" s="43"/>
      <c r="C25" s="43"/>
      <c r="D25" s="43"/>
      <c r="E25" s="43"/>
      <c r="F25" s="10">
        <f>IF(F24&gt;500000,250000,0)*5%+IF(F24&gt;1000000,500000,IF(F24&gt;500000,F24-500000,0))*20%+IF(F24&gt;1000000,(F24-1000000),0)*30%</f>
        <v>72780</v>
      </c>
    </row>
    <row r="26" spans="1:6">
      <c r="A26" s="44" t="s">
        <v>17</v>
      </c>
      <c r="B26" s="40"/>
      <c r="C26" s="40"/>
      <c r="D26" s="40"/>
      <c r="E26" s="40"/>
      <c r="F26" s="10">
        <f>ROUND(F25*0.04,-1)</f>
        <v>2910</v>
      </c>
    </row>
    <row r="27" spans="1:6">
      <c r="A27" s="44" t="s">
        <v>18</v>
      </c>
      <c r="B27" s="40"/>
      <c r="C27" s="40"/>
      <c r="D27" s="40"/>
      <c r="E27" s="40"/>
      <c r="F27" s="16">
        <f>SUM(F25:F26)</f>
        <v>75690</v>
      </c>
    </row>
    <row r="28" spans="1:6">
      <c r="A28" s="40" t="s">
        <v>19</v>
      </c>
      <c r="B28" s="40"/>
      <c r="C28" s="40"/>
      <c r="D28" s="40"/>
      <c r="E28" s="40"/>
      <c r="F28" s="12">
        <v>0</v>
      </c>
    </row>
    <row r="29" spans="1:6">
      <c r="A29" s="40" t="s">
        <v>20</v>
      </c>
      <c r="B29" s="40"/>
      <c r="C29" s="40"/>
      <c r="D29" s="40"/>
      <c r="E29" s="40"/>
      <c r="F29" s="17">
        <f>F27-F28</f>
        <v>75690</v>
      </c>
    </row>
    <row r="30" spans="1:6">
      <c r="A30" s="40" t="s">
        <v>21</v>
      </c>
      <c r="B30" s="40"/>
      <c r="C30" s="40"/>
      <c r="D30" s="40"/>
      <c r="E30" s="18">
        <v>8</v>
      </c>
      <c r="F30" s="11"/>
    </row>
    <row r="31" spans="1:6">
      <c r="A31" s="40" t="s">
        <v>22</v>
      </c>
      <c r="B31" s="40"/>
      <c r="C31" s="40"/>
      <c r="D31" s="40"/>
      <c r="E31" s="40"/>
      <c r="F31" s="16">
        <f>ROUND(F29/E30,-1)</f>
        <v>9460</v>
      </c>
    </row>
    <row r="32" spans="1:6" ht="35.25" customHeight="1">
      <c r="A32" s="45" t="s">
        <v>29</v>
      </c>
      <c r="B32" s="46"/>
      <c r="C32" s="46"/>
      <c r="D32" s="46"/>
      <c r="E32" s="46"/>
      <c r="F32" s="47"/>
    </row>
    <row r="33" spans="1:13" ht="36.75" customHeight="1">
      <c r="A33" s="48" t="s">
        <v>34</v>
      </c>
      <c r="B33" s="49"/>
      <c r="C33" s="49"/>
      <c r="D33" s="49"/>
      <c r="E33" s="49"/>
      <c r="F33" s="50"/>
    </row>
    <row r="34" spans="1:13" ht="21" customHeight="1">
      <c r="A34" s="51" t="s">
        <v>35</v>
      </c>
      <c r="B34" s="51"/>
      <c r="C34" s="51"/>
      <c r="D34" s="51"/>
      <c r="E34" s="51"/>
      <c r="F34" s="51"/>
      <c r="M34" s="2"/>
    </row>
    <row r="35" spans="1:13">
      <c r="A35" s="27" t="s">
        <v>36</v>
      </c>
      <c r="B35" s="27"/>
      <c r="C35" s="27"/>
      <c r="D35" s="27"/>
      <c r="E35" s="27"/>
      <c r="F35" s="27"/>
    </row>
  </sheetData>
  <sheetProtection password="CC2D" sheet="1" objects="1" scenarios="1"/>
  <mergeCells count="36">
    <mergeCell ref="A30:D30"/>
    <mergeCell ref="A31:E31"/>
    <mergeCell ref="A32:F32"/>
    <mergeCell ref="A33:F33"/>
    <mergeCell ref="A34:F34"/>
    <mergeCell ref="A29:E29"/>
    <mergeCell ref="A13:E13"/>
    <mergeCell ref="A20:D20"/>
    <mergeCell ref="A22:D22"/>
    <mergeCell ref="A12:E12"/>
    <mergeCell ref="A23:E23"/>
    <mergeCell ref="A16:D16"/>
    <mergeCell ref="A24:E24"/>
    <mergeCell ref="A25:E25"/>
    <mergeCell ref="A18:D18"/>
    <mergeCell ref="A19:D19"/>
    <mergeCell ref="A26:E26"/>
    <mergeCell ref="A27:E27"/>
    <mergeCell ref="A28:E28"/>
    <mergeCell ref="A21:D21"/>
    <mergeCell ref="A1:F1"/>
    <mergeCell ref="A35:F35"/>
    <mergeCell ref="A2:F2"/>
    <mergeCell ref="A14:E14"/>
    <mergeCell ref="A11:D11"/>
    <mergeCell ref="A15:D15"/>
    <mergeCell ref="A17:D17"/>
    <mergeCell ref="A8:E8"/>
    <mergeCell ref="B6:B7"/>
    <mergeCell ref="C6:C7"/>
    <mergeCell ref="D6:D7"/>
    <mergeCell ref="E6:E7"/>
    <mergeCell ref="F6:F7"/>
    <mergeCell ref="A9:E9"/>
    <mergeCell ref="A10:D10"/>
    <mergeCell ref="B3:D3"/>
  </mergeCells>
  <dataValidations count="4">
    <dataValidation type="whole" operator="lessThanOrEqual" allowBlank="1" showInputMessage="1" showErrorMessage="1" error="DEDUCTION UNDER SECTION 80C,CCC AND CCD CANT BE EXCEED THAN 150000" sqref="E15">
      <formula1>150000</formula1>
    </dataValidation>
    <dataValidation type="whole" operator="lessThanOrEqual" allowBlank="1" showInputMessage="1" showErrorMessage="1" error="DEUCTION U/S 24 CANT BE EXCEED THAN 200000" sqref="E18">
      <formula1>200000</formula1>
    </dataValidation>
    <dataValidation type="whole" operator="lessThanOrEqual" allowBlank="1" showInputMessage="1" showErrorMessage="1" error="DEDUCTION U/S 80 D CANT BE EXCEED THAN 25000" sqref="E19">
      <formula1>25000</formula1>
    </dataValidation>
    <dataValidation type="whole" operator="lessThanOrEqual" allowBlank="1" showInputMessage="1" showErrorMessage="1" error="MAX AMOUNT DEDUCTIBLE U/S TTA IS 40000 RS ONLY." sqref="E21">
      <formula1>40000</formula1>
    </dataValidation>
  </dataValidations>
  <hyperlinks>
    <hyperlink ref="A26" r:id="rId1"/>
  </hyperlinks>
  <pageMargins left="0.70866141732283472" right="0.70866141732283472" top="0.74803149606299213" bottom="0.74803149606299213" header="0.31496062992125984" footer="0.31496062992125984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2019-07-12T07:14:12Z</cp:lastPrinted>
  <dcterms:created xsi:type="dcterms:W3CDTF">2019-07-09T04:34:05Z</dcterms:created>
  <dcterms:modified xsi:type="dcterms:W3CDTF">2019-07-31T04:59:26Z</dcterms:modified>
</cp:coreProperties>
</file>